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3"/>
  </bookViews>
  <sheets>
    <sheet name="4,8,10" sheetId="1" r:id="rId1"/>
    <sheet name="5,10,7" sheetId="2" r:id="rId2"/>
    <sheet name="6,8,8" sheetId="3" r:id="rId3"/>
    <sheet name="4,10,8" sheetId="4" r:id="rId4"/>
  </sheets>
  <definedNames>
    <definedName name="_xlnm.Print_Area" localSheetId="3">'4,10,8'!$A$1:$O$20</definedName>
    <definedName name="_xlnm.Print_Area" localSheetId="0">'4,8,10'!$A$1:$O$20</definedName>
    <definedName name="_xlnm.Print_Area" localSheetId="1">'5,10,7'!$A$1:$O$20</definedName>
    <definedName name="_xlnm.Print_Area" localSheetId="2">'6,8,8'!$A$1:$O$20</definedName>
  </definedNames>
  <calcPr fullCalcOnLoad="1"/>
</workbook>
</file>

<file path=xl/sharedStrings.xml><?xml version="1.0" encoding="utf-8"?>
<sst xmlns="http://schemas.openxmlformats.org/spreadsheetml/2006/main" count="164" uniqueCount="33">
  <si>
    <t>Travaux Pratiques</t>
  </si>
  <si>
    <t>Techno Professionnelles</t>
  </si>
  <si>
    <t>Technologie Appliquées</t>
  </si>
  <si>
    <t>Économie Droit</t>
  </si>
  <si>
    <t>Sciences Appliquées</t>
  </si>
  <si>
    <t>Total</t>
  </si>
  <si>
    <t>Hebdo</t>
  </si>
  <si>
    <t>Annuelle</t>
  </si>
  <si>
    <t>Seconde BAC Pro</t>
  </si>
  <si>
    <t>Première BAC Pro</t>
  </si>
  <si>
    <t>Terminale BAC Pro</t>
  </si>
  <si>
    <t>sur 3 ans</t>
  </si>
  <si>
    <t>Hebdo Élèves</t>
  </si>
  <si>
    <t>Hebdo Prof</t>
  </si>
  <si>
    <t>Soit 108 semaines sur 3 ans</t>
  </si>
  <si>
    <t>Soit 36 semaines par an</t>
  </si>
  <si>
    <t>Répartition des 22 semaines de PFMP</t>
  </si>
  <si>
    <t>1ère année</t>
  </si>
  <si>
    <t>2ème année</t>
  </si>
  <si>
    <t>3ème année</t>
  </si>
  <si>
    <t>Champs à compléter</t>
  </si>
  <si>
    <t>Heures profs complémentaires à répartir</t>
  </si>
  <si>
    <t>Nombre d'élèves</t>
  </si>
  <si>
    <t>Heures profs à répartir</t>
  </si>
  <si>
    <t>Écart</t>
  </si>
  <si>
    <t>Heures complémentaires</t>
  </si>
  <si>
    <t>Groupe</t>
  </si>
  <si>
    <t>Écarts</t>
  </si>
  <si>
    <t>Heures totales profs à répartir</t>
  </si>
  <si>
    <t xml:space="preserve">Proposition de répartition horaire BAC Pro Restauration 3 ans </t>
  </si>
  <si>
    <t xml:space="preserve">Nombre de semaines de formation : </t>
  </si>
  <si>
    <t xml:space="preserve">Nombre de semaines de PFMP : </t>
  </si>
  <si>
    <t xml:space="preserve">Nombre de semaines d'examen :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</si>
</sst>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 ;[Red]\-0.00\ "/>
    <numFmt numFmtId="165" formatCode="[$-40C]dddd\ d\ mmmm\ yyyy"/>
    <numFmt numFmtId="166" formatCode="0.00_ ;\-0.00\ "/>
  </numFmts>
  <fonts count="25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9"/>
      <name val="Calibri"/>
      <family val="2"/>
    </font>
    <font>
      <b/>
      <sz val="14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0" fillId="21" borderId="3" applyNumberFormat="0" applyFont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20" borderId="4" applyNumberFormat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2" fillId="23" borderId="9" applyNumberFormat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0" fillId="10" borderId="0" xfId="0" applyFill="1" applyAlignment="1">
      <alignment/>
    </xf>
    <xf numFmtId="0" fontId="18" fillId="10" borderId="0" xfId="0" applyFont="1" applyFill="1" applyAlignment="1">
      <alignment/>
    </xf>
    <xf numFmtId="0" fontId="15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8" fillId="10" borderId="10" xfId="0" applyFont="1" applyFill="1" applyBorder="1" applyAlignment="1">
      <alignment/>
    </xf>
    <xf numFmtId="0" fontId="18" fillId="0" borderId="10" xfId="0" applyFont="1" applyBorder="1" applyAlignment="1">
      <alignment/>
    </xf>
    <xf numFmtId="0" fontId="0" fillId="0" borderId="10" xfId="0" applyBorder="1" applyAlignment="1">
      <alignment/>
    </xf>
    <xf numFmtId="0" fontId="1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6" fontId="0" fillId="0" borderId="10" xfId="0" applyNumberFormat="1" applyBorder="1" applyAlignment="1" applyProtection="1">
      <alignment horizontal="center"/>
      <protection locked="0"/>
    </xf>
    <xf numFmtId="0" fontId="20" fillId="24" borderId="10" xfId="0" applyFont="1" applyFill="1" applyBorder="1" applyAlignment="1">
      <alignment/>
    </xf>
    <xf numFmtId="0" fontId="21" fillId="17" borderId="10" xfId="0" applyFont="1" applyFill="1" applyBorder="1" applyAlignment="1">
      <alignment horizontal="center"/>
    </xf>
    <xf numFmtId="0" fontId="0" fillId="25" borderId="0" xfId="0" applyFill="1" applyAlignment="1">
      <alignment/>
    </xf>
    <xf numFmtId="0" fontId="18" fillId="1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17" fillId="0" borderId="0" xfId="0" applyFont="1" applyAlignment="1">
      <alignment/>
    </xf>
    <xf numFmtId="0" fontId="0" fillId="0" borderId="0" xfId="0" applyFill="1" applyAlignment="1">
      <alignment/>
    </xf>
    <xf numFmtId="0" fontId="23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10" borderId="0" xfId="0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zoomScale="75" zoomScaleNormal="75" zoomScalePageLayoutView="0" workbookViewId="0" topLeftCell="A1">
      <selection activeCell="N13" sqref="N13:N17"/>
    </sheetView>
  </sheetViews>
  <sheetFormatPr defaultColWidth="11.421875" defaultRowHeight="15"/>
  <cols>
    <col min="1" max="1" width="22.7109375" style="0" customWidth="1"/>
    <col min="2" max="2" width="14.140625" style="0" customWidth="1"/>
    <col min="3" max="3" width="7.8515625" style="0" customWidth="1"/>
    <col min="7" max="7" width="6.421875" style="0" customWidth="1"/>
    <col min="11" max="11" width="6.7109375" style="0" customWidth="1"/>
  </cols>
  <sheetData>
    <row r="1" ht="21">
      <c r="G1" s="21" t="s">
        <v>29</v>
      </c>
    </row>
    <row r="3" spans="1:11" ht="15.75">
      <c r="A3" t="s">
        <v>30</v>
      </c>
      <c r="C3">
        <v>84</v>
      </c>
      <c r="E3" s="22" t="s">
        <v>16</v>
      </c>
      <c r="J3" s="22" t="s">
        <v>21</v>
      </c>
      <c r="K3" s="5"/>
    </row>
    <row r="4" spans="1:13" ht="15">
      <c r="A4" t="s">
        <v>31</v>
      </c>
      <c r="C4">
        <v>22</v>
      </c>
      <c r="E4" t="s">
        <v>17</v>
      </c>
      <c r="F4" s="3">
        <v>4</v>
      </c>
      <c r="G4" s="19"/>
      <c r="J4" t="s">
        <v>22</v>
      </c>
      <c r="M4" s="3">
        <v>24</v>
      </c>
    </row>
    <row r="5" spans="1:13" ht="15">
      <c r="A5" t="s">
        <v>32</v>
      </c>
      <c r="C5">
        <v>2</v>
      </c>
      <c r="E5" t="s">
        <v>18</v>
      </c>
      <c r="F5" s="3">
        <v>8</v>
      </c>
      <c r="G5" s="19"/>
      <c r="J5" t="s">
        <v>25</v>
      </c>
      <c r="M5">
        <f>ABS(M4/24*11.5)</f>
        <v>11.5</v>
      </c>
    </row>
    <row r="6" spans="1:13" ht="15">
      <c r="A6" t="s">
        <v>14</v>
      </c>
      <c r="E6" t="s">
        <v>19</v>
      </c>
      <c r="F6" s="3">
        <v>10</v>
      </c>
      <c r="G6" s="19"/>
      <c r="J6" t="s">
        <v>28</v>
      </c>
      <c r="M6">
        <f>ABS(1152+M5)</f>
        <v>1163.5</v>
      </c>
    </row>
    <row r="7" ht="15">
      <c r="A7" t="s">
        <v>15</v>
      </c>
    </row>
    <row r="9" ht="15">
      <c r="A9" s="3" t="s">
        <v>20</v>
      </c>
    </row>
    <row r="11" spans="1:15" ht="15.75">
      <c r="A11" s="1"/>
      <c r="B11" s="6"/>
      <c r="C11" s="6"/>
      <c r="D11" s="10" t="s">
        <v>8</v>
      </c>
      <c r="E11" s="8"/>
      <c r="F11" s="8"/>
      <c r="G11" s="8"/>
      <c r="H11" s="10" t="s">
        <v>9</v>
      </c>
      <c r="I11" s="8"/>
      <c r="J11" s="8"/>
      <c r="K11" s="8"/>
      <c r="L11" s="10" t="s">
        <v>10</v>
      </c>
      <c r="M11" s="8"/>
      <c r="N11" s="6" t="s">
        <v>5</v>
      </c>
      <c r="O11" s="11" t="s">
        <v>24</v>
      </c>
    </row>
    <row r="12" spans="1:15" ht="15.75">
      <c r="A12" s="2"/>
      <c r="B12" s="12" t="s">
        <v>12</v>
      </c>
      <c r="C12" s="12" t="s">
        <v>26</v>
      </c>
      <c r="D12" s="12" t="s">
        <v>13</v>
      </c>
      <c r="E12" s="12" t="s">
        <v>7</v>
      </c>
      <c r="F12" s="12" t="s">
        <v>6</v>
      </c>
      <c r="G12" s="12" t="s">
        <v>26</v>
      </c>
      <c r="H12" s="12" t="s">
        <v>13</v>
      </c>
      <c r="I12" s="12" t="s">
        <v>7</v>
      </c>
      <c r="J12" s="12" t="s">
        <v>6</v>
      </c>
      <c r="K12" s="12" t="s">
        <v>26</v>
      </c>
      <c r="L12" s="12" t="s">
        <v>13</v>
      </c>
      <c r="M12" s="12" t="s">
        <v>7</v>
      </c>
      <c r="N12" s="12" t="s">
        <v>11</v>
      </c>
      <c r="O12" s="9"/>
    </row>
    <row r="13" spans="1:15" ht="15.75">
      <c r="A13" s="6" t="s">
        <v>0</v>
      </c>
      <c r="B13" s="7">
        <v>10.5</v>
      </c>
      <c r="C13" s="7">
        <v>2</v>
      </c>
      <c r="D13" s="8">
        <f>ABS(B13*C13)</f>
        <v>21</v>
      </c>
      <c r="E13" s="8">
        <f>ABS((36-F4)*B13)</f>
        <v>336</v>
      </c>
      <c r="F13" s="7">
        <v>4</v>
      </c>
      <c r="G13" s="7">
        <v>2</v>
      </c>
      <c r="H13" s="8">
        <f>ABS(F13*G13)</f>
        <v>8</v>
      </c>
      <c r="I13" s="8">
        <f>ABS((36-F5)*F13)</f>
        <v>112</v>
      </c>
      <c r="J13" s="7">
        <v>6</v>
      </c>
      <c r="K13" s="7">
        <v>2</v>
      </c>
      <c r="L13" s="8">
        <f>ABS(J13*K13)</f>
        <v>12</v>
      </c>
      <c r="M13" s="8">
        <f>ABS((34-F6)*J13)</f>
        <v>144</v>
      </c>
      <c r="N13" s="26">
        <f>ABS(E13+I13+M13)</f>
        <v>592</v>
      </c>
      <c r="O13" s="9"/>
    </row>
    <row r="14" spans="1:15" ht="15.75">
      <c r="A14" s="6" t="s">
        <v>1</v>
      </c>
      <c r="B14" s="7">
        <v>3</v>
      </c>
      <c r="C14" s="7">
        <v>1</v>
      </c>
      <c r="D14" s="8">
        <f>ABS(B14*C14)</f>
        <v>3</v>
      </c>
      <c r="E14" s="8">
        <f>ABS((36-F4)*B14)</f>
        <v>96</v>
      </c>
      <c r="F14" s="7">
        <v>2</v>
      </c>
      <c r="G14" s="7">
        <v>2</v>
      </c>
      <c r="H14" s="8">
        <f>ABS(F14*G14)</f>
        <v>4</v>
      </c>
      <c r="I14" s="8">
        <f>ABS((36-F5)*F14)</f>
        <v>56</v>
      </c>
      <c r="J14" s="7">
        <v>2</v>
      </c>
      <c r="K14" s="7">
        <v>2</v>
      </c>
      <c r="L14" s="8">
        <f>ABS(J14*K14)</f>
        <v>4</v>
      </c>
      <c r="M14" s="8">
        <f>ABS((34-F6)*J14)</f>
        <v>48</v>
      </c>
      <c r="N14" s="26">
        <f>ABS(E14+I14+M14)</f>
        <v>200</v>
      </c>
      <c r="O14" s="9"/>
    </row>
    <row r="15" spans="1:15" ht="15.75">
      <c r="A15" s="6" t="s">
        <v>2</v>
      </c>
      <c r="B15" s="7">
        <v>0</v>
      </c>
      <c r="C15" s="7">
        <v>1</v>
      </c>
      <c r="D15" s="8">
        <f>ABS(B15*C15)</f>
        <v>0</v>
      </c>
      <c r="E15" s="8">
        <f>ABS((36-F4)*B15)</f>
        <v>0</v>
      </c>
      <c r="F15" s="7">
        <v>2</v>
      </c>
      <c r="G15" s="7">
        <v>2</v>
      </c>
      <c r="H15" s="8">
        <f>ABS(F15*G15)</f>
        <v>4</v>
      </c>
      <c r="I15" s="8">
        <f>ABS((36-F5)*F15)</f>
        <v>56</v>
      </c>
      <c r="J15" s="7">
        <v>2</v>
      </c>
      <c r="K15" s="7">
        <v>2</v>
      </c>
      <c r="L15" s="8">
        <f>ABS(J15*K15)</f>
        <v>4</v>
      </c>
      <c r="M15" s="8">
        <f>ABS((34-F6)*J15)</f>
        <v>48</v>
      </c>
      <c r="N15" s="26">
        <f>ABS(E15+I15+M15)</f>
        <v>104</v>
      </c>
      <c r="O15" s="9"/>
    </row>
    <row r="16" spans="1:15" ht="15.75">
      <c r="A16" s="6" t="s">
        <v>3</v>
      </c>
      <c r="B16" s="7">
        <v>2</v>
      </c>
      <c r="C16" s="7">
        <v>1</v>
      </c>
      <c r="D16" s="8">
        <f>ABS(B16*C16)</f>
        <v>2</v>
      </c>
      <c r="E16" s="8">
        <f>ABS((36-F4)*B16)</f>
        <v>64</v>
      </c>
      <c r="F16" s="7">
        <v>1.5</v>
      </c>
      <c r="G16" s="7">
        <v>2</v>
      </c>
      <c r="H16" s="8">
        <f>ABS(F16*G16)</f>
        <v>3</v>
      </c>
      <c r="I16" s="8">
        <f>ABS((36-F5)*F16)</f>
        <v>42</v>
      </c>
      <c r="J16" s="7">
        <v>1.5</v>
      </c>
      <c r="K16" s="7">
        <v>2</v>
      </c>
      <c r="L16" s="8">
        <f>ABS(J16*K16)</f>
        <v>3</v>
      </c>
      <c r="M16" s="8">
        <f>ABS((34-F6)*J16)</f>
        <v>36</v>
      </c>
      <c r="N16" s="26">
        <f>ABS(E16+I16+M16)</f>
        <v>142</v>
      </c>
      <c r="O16" s="9"/>
    </row>
    <row r="17" spans="1:15" ht="15.75">
      <c r="A17" s="6" t="s">
        <v>4</v>
      </c>
      <c r="B17" s="7">
        <v>2</v>
      </c>
      <c r="C17" s="7">
        <v>1</v>
      </c>
      <c r="D17" s="8">
        <f>ABS(B17*C17)</f>
        <v>2</v>
      </c>
      <c r="E17" s="8">
        <f>ABS((36-F4)*B17)</f>
        <v>64</v>
      </c>
      <c r="F17" s="7">
        <v>1</v>
      </c>
      <c r="G17" s="7">
        <v>2</v>
      </c>
      <c r="H17" s="8">
        <f>ABS(F17*G17)</f>
        <v>2</v>
      </c>
      <c r="I17" s="8">
        <f>ABS((36-F5)*F17)</f>
        <v>28</v>
      </c>
      <c r="J17" s="7">
        <v>1</v>
      </c>
      <c r="K17" s="7">
        <v>2</v>
      </c>
      <c r="L17" s="8">
        <f>ABS(J17*K17)</f>
        <v>2</v>
      </c>
      <c r="M17" s="8">
        <f>ABS((34-F6)*J17)</f>
        <v>24</v>
      </c>
      <c r="N17" s="26">
        <f>ABS(E17+I17+M17)</f>
        <v>116</v>
      </c>
      <c r="O17" s="9"/>
    </row>
    <row r="18" spans="1:15" ht="18.75">
      <c r="A18" s="10" t="s">
        <v>5</v>
      </c>
      <c r="B18" s="10">
        <f>SUM(B13:B17)</f>
        <v>17.5</v>
      </c>
      <c r="C18" s="10"/>
      <c r="D18" s="10">
        <f aca="true" t="shared" si="0" ref="D18:N18">SUM(D13:D17)</f>
        <v>28</v>
      </c>
      <c r="E18" s="10">
        <f t="shared" si="0"/>
        <v>560</v>
      </c>
      <c r="F18" s="10">
        <f t="shared" si="0"/>
        <v>10.5</v>
      </c>
      <c r="G18" s="10"/>
      <c r="H18" s="10">
        <f t="shared" si="0"/>
        <v>21</v>
      </c>
      <c r="I18" s="10">
        <f t="shared" si="0"/>
        <v>294</v>
      </c>
      <c r="J18" s="10">
        <f t="shared" si="0"/>
        <v>12.5</v>
      </c>
      <c r="K18" s="10"/>
      <c r="L18" s="10">
        <f t="shared" si="0"/>
        <v>25</v>
      </c>
      <c r="M18" s="10">
        <f t="shared" si="0"/>
        <v>300</v>
      </c>
      <c r="N18" s="18">
        <f t="shared" si="0"/>
        <v>1154</v>
      </c>
      <c r="O18" s="10">
        <f>ABS(1152-N18)</f>
        <v>2</v>
      </c>
    </row>
    <row r="19" spans="1:15" ht="15.75">
      <c r="A19" s="13" t="s">
        <v>23</v>
      </c>
      <c r="B19" s="14"/>
      <c r="C19" s="14"/>
      <c r="D19" s="6">
        <f>ABS(B18+M5)</f>
        <v>29</v>
      </c>
      <c r="E19" s="14"/>
      <c r="F19" s="14"/>
      <c r="G19" s="14"/>
      <c r="H19" s="6">
        <f>ABS(F18+M5)</f>
        <v>22</v>
      </c>
      <c r="I19" s="14"/>
      <c r="J19" s="14"/>
      <c r="K19" s="14"/>
      <c r="L19" s="6">
        <f>ABS(J18+M5)</f>
        <v>24</v>
      </c>
      <c r="M19" s="14"/>
      <c r="N19" s="17">
        <f>ABS(D19+H19+L19)</f>
        <v>75</v>
      </c>
      <c r="O19" s="15"/>
    </row>
    <row r="20" spans="1:15" ht="15.75">
      <c r="A20" s="13" t="s">
        <v>27</v>
      </c>
      <c r="B20" s="14"/>
      <c r="C20" s="14"/>
      <c r="D20" s="16">
        <f>ABS(D19-D18)</f>
        <v>1</v>
      </c>
      <c r="E20" s="14"/>
      <c r="F20" s="14"/>
      <c r="G20" s="14"/>
      <c r="H20" s="11">
        <f>ABS(H18-H19)</f>
        <v>1</v>
      </c>
      <c r="I20" s="14"/>
      <c r="J20" s="14"/>
      <c r="K20" s="14"/>
      <c r="L20" s="11">
        <f>ABS(L19-L18)</f>
        <v>1</v>
      </c>
      <c r="M20" s="14"/>
      <c r="N20" s="11">
        <f>ABS(N19-D18-H18-L18)</f>
        <v>1</v>
      </c>
      <c r="O20" s="15"/>
    </row>
    <row r="21" ht="15.75">
      <c r="A21" s="1"/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zoomScale="75" zoomScaleNormal="75" zoomScalePageLayoutView="0" workbookViewId="0" topLeftCell="A1">
      <selection activeCell="O19" sqref="O19"/>
    </sheetView>
  </sheetViews>
  <sheetFormatPr defaultColWidth="11.421875" defaultRowHeight="15"/>
  <cols>
    <col min="1" max="1" width="22.7109375" style="0" customWidth="1"/>
    <col min="2" max="2" width="14.140625" style="0" customWidth="1"/>
    <col min="3" max="3" width="7.8515625" style="0" customWidth="1"/>
    <col min="7" max="7" width="6.421875" style="0" customWidth="1"/>
    <col min="11" max="11" width="6.7109375" style="0" customWidth="1"/>
  </cols>
  <sheetData>
    <row r="1" ht="21">
      <c r="G1" s="21" t="s">
        <v>29</v>
      </c>
    </row>
    <row r="3" spans="1:11" ht="15.75">
      <c r="A3" t="s">
        <v>30</v>
      </c>
      <c r="C3">
        <v>84</v>
      </c>
      <c r="E3" s="22" t="s">
        <v>16</v>
      </c>
      <c r="J3" s="22" t="s">
        <v>21</v>
      </c>
      <c r="K3" s="5"/>
    </row>
    <row r="4" spans="1:13" ht="15">
      <c r="A4" t="s">
        <v>31</v>
      </c>
      <c r="C4">
        <v>22</v>
      </c>
      <c r="E4" t="s">
        <v>17</v>
      </c>
      <c r="F4" s="3">
        <v>5</v>
      </c>
      <c r="G4" s="19"/>
      <c r="J4" t="s">
        <v>22</v>
      </c>
      <c r="M4" s="3">
        <v>24</v>
      </c>
    </row>
    <row r="5" spans="1:13" ht="15">
      <c r="A5" t="s">
        <v>32</v>
      </c>
      <c r="C5">
        <v>2</v>
      </c>
      <c r="E5" t="s">
        <v>18</v>
      </c>
      <c r="F5" s="3">
        <v>10</v>
      </c>
      <c r="G5" s="19"/>
      <c r="J5" t="s">
        <v>25</v>
      </c>
      <c r="M5">
        <f>ABS(M4/24*11.5)</f>
        <v>11.5</v>
      </c>
    </row>
    <row r="6" spans="1:13" ht="15">
      <c r="A6" t="s">
        <v>14</v>
      </c>
      <c r="E6" t="s">
        <v>19</v>
      </c>
      <c r="F6" s="3">
        <v>7</v>
      </c>
      <c r="G6" s="19"/>
      <c r="J6" t="s">
        <v>28</v>
      </c>
      <c r="M6">
        <f>ABS(1152+M5)</f>
        <v>1163.5</v>
      </c>
    </row>
    <row r="7" ht="15">
      <c r="A7" t="s">
        <v>15</v>
      </c>
    </row>
    <row r="9" ht="15.75">
      <c r="A9" s="27" t="s">
        <v>20</v>
      </c>
    </row>
    <row r="11" spans="1:15" ht="15.75">
      <c r="A11" s="1"/>
      <c r="B11" s="6"/>
      <c r="C11" s="6"/>
      <c r="D11" s="10" t="s">
        <v>8</v>
      </c>
      <c r="E11" s="8"/>
      <c r="F11" s="8"/>
      <c r="G11" s="8"/>
      <c r="H11" s="10" t="s">
        <v>9</v>
      </c>
      <c r="I11" s="8"/>
      <c r="J11" s="8"/>
      <c r="K11" s="8"/>
      <c r="L11" s="10" t="s">
        <v>10</v>
      </c>
      <c r="M11" s="8"/>
      <c r="N11" s="6" t="s">
        <v>5</v>
      </c>
      <c r="O11" s="11" t="s">
        <v>24</v>
      </c>
    </row>
    <row r="12" spans="1:15" ht="15.75">
      <c r="A12" s="2"/>
      <c r="B12" s="12" t="s">
        <v>12</v>
      </c>
      <c r="C12" s="12" t="s">
        <v>26</v>
      </c>
      <c r="D12" s="12" t="s">
        <v>13</v>
      </c>
      <c r="E12" s="12" t="s">
        <v>7</v>
      </c>
      <c r="F12" s="12" t="s">
        <v>6</v>
      </c>
      <c r="G12" s="12" t="s">
        <v>26</v>
      </c>
      <c r="H12" s="12" t="s">
        <v>13</v>
      </c>
      <c r="I12" s="12" t="s">
        <v>7</v>
      </c>
      <c r="J12" s="12" t="s">
        <v>6</v>
      </c>
      <c r="K12" s="12" t="s">
        <v>26</v>
      </c>
      <c r="L12" s="12" t="s">
        <v>13</v>
      </c>
      <c r="M12" s="12" t="s">
        <v>7</v>
      </c>
      <c r="N12" s="12" t="s">
        <v>11</v>
      </c>
      <c r="O12" s="9"/>
    </row>
    <row r="13" spans="1:15" ht="15.75">
      <c r="A13" s="6" t="s">
        <v>0</v>
      </c>
      <c r="B13" s="7">
        <v>10.5</v>
      </c>
      <c r="C13" s="7">
        <v>2</v>
      </c>
      <c r="D13" s="8">
        <f>ABS(B13*C13)</f>
        <v>21</v>
      </c>
      <c r="E13" s="8">
        <f>ABS((36-F4)*B13)</f>
        <v>325.5</v>
      </c>
      <c r="F13" s="7">
        <v>4</v>
      </c>
      <c r="G13" s="7">
        <v>2</v>
      </c>
      <c r="H13" s="8">
        <f>ABS(F13*G13)</f>
        <v>8</v>
      </c>
      <c r="I13" s="8">
        <f>ABS((36-F5)*F13)</f>
        <v>104</v>
      </c>
      <c r="J13" s="7">
        <v>5</v>
      </c>
      <c r="K13" s="7">
        <v>2</v>
      </c>
      <c r="L13" s="8">
        <f>ABS(J13*K13)</f>
        <v>10</v>
      </c>
      <c r="M13" s="8">
        <f>ABS((34-F6)*J13)</f>
        <v>135</v>
      </c>
      <c r="N13" s="26">
        <f>ABS(E13+I13+M13)</f>
        <v>564.5</v>
      </c>
      <c r="O13" s="9"/>
    </row>
    <row r="14" spans="1:15" ht="15.75">
      <c r="A14" s="6" t="s">
        <v>1</v>
      </c>
      <c r="B14" s="7">
        <v>3</v>
      </c>
      <c r="C14" s="7">
        <v>1</v>
      </c>
      <c r="D14" s="8">
        <f>ABS(B14*C14)</f>
        <v>3</v>
      </c>
      <c r="E14" s="8">
        <f>ABS((36-F4)*B14)</f>
        <v>93</v>
      </c>
      <c r="F14" s="7">
        <v>2</v>
      </c>
      <c r="G14" s="7">
        <v>2</v>
      </c>
      <c r="H14" s="8">
        <f>ABS(F14*G14)</f>
        <v>4</v>
      </c>
      <c r="I14" s="8">
        <f>ABS((36-F5)*F14)</f>
        <v>52</v>
      </c>
      <c r="J14" s="7">
        <v>2</v>
      </c>
      <c r="K14" s="7">
        <v>2</v>
      </c>
      <c r="L14" s="8">
        <f>ABS(J14*K14)</f>
        <v>4</v>
      </c>
      <c r="M14" s="8">
        <f>ABS((34-F6)*J14)</f>
        <v>54</v>
      </c>
      <c r="N14" s="26">
        <f>ABS(E14+I14+M14)</f>
        <v>199</v>
      </c>
      <c r="O14" s="9"/>
    </row>
    <row r="15" spans="1:15" ht="15.75">
      <c r="A15" s="6" t="s">
        <v>2</v>
      </c>
      <c r="B15" s="7">
        <v>0</v>
      </c>
      <c r="C15" s="7">
        <v>1</v>
      </c>
      <c r="D15" s="8">
        <f>ABS(B15*C15)</f>
        <v>0</v>
      </c>
      <c r="E15" s="8">
        <f>ABS((36-F4)*B15)</f>
        <v>0</v>
      </c>
      <c r="F15" s="7">
        <v>2</v>
      </c>
      <c r="G15" s="7">
        <v>2</v>
      </c>
      <c r="H15" s="8">
        <f>ABS(F15*G15)</f>
        <v>4</v>
      </c>
      <c r="I15" s="8">
        <f>ABS((36-F5)*F15)</f>
        <v>52</v>
      </c>
      <c r="J15" s="7">
        <v>2</v>
      </c>
      <c r="K15" s="7">
        <v>2</v>
      </c>
      <c r="L15" s="8">
        <f>ABS(J15*K15)</f>
        <v>4</v>
      </c>
      <c r="M15" s="8">
        <f>ABS((34-F6)*J15)</f>
        <v>54</v>
      </c>
      <c r="N15" s="26">
        <f>ABS(E15+I15+M15)</f>
        <v>106</v>
      </c>
      <c r="O15" s="9"/>
    </row>
    <row r="16" spans="1:15" ht="15.75">
      <c r="A16" s="6" t="s">
        <v>3</v>
      </c>
      <c r="B16" s="7">
        <v>2</v>
      </c>
      <c r="C16" s="7">
        <v>1</v>
      </c>
      <c r="D16" s="8">
        <f>ABS(B16*C16)</f>
        <v>2</v>
      </c>
      <c r="E16" s="8">
        <f>ABS((36-F4)*B16)</f>
        <v>62</v>
      </c>
      <c r="F16" s="7">
        <v>1.5</v>
      </c>
      <c r="G16" s="7">
        <v>2</v>
      </c>
      <c r="H16" s="8">
        <f>ABS(F16*G16)</f>
        <v>3</v>
      </c>
      <c r="I16" s="8">
        <f>ABS((36-F5)*F16)</f>
        <v>39</v>
      </c>
      <c r="J16" s="7">
        <v>1.5</v>
      </c>
      <c r="K16" s="7">
        <v>2</v>
      </c>
      <c r="L16" s="8">
        <f>ABS(J16*K16)</f>
        <v>3</v>
      </c>
      <c r="M16" s="8">
        <f>ABS((34-F6)*J16)</f>
        <v>40.5</v>
      </c>
      <c r="N16" s="26">
        <f>ABS(E16+I16+M16)</f>
        <v>141.5</v>
      </c>
      <c r="O16" s="9"/>
    </row>
    <row r="17" spans="1:15" ht="15.75">
      <c r="A17" s="6" t="s">
        <v>4</v>
      </c>
      <c r="B17" s="7">
        <v>2</v>
      </c>
      <c r="C17" s="7">
        <v>1</v>
      </c>
      <c r="D17" s="8">
        <f>ABS(B17*C17)</f>
        <v>2</v>
      </c>
      <c r="E17" s="8">
        <f>ABS((36-F4)*B17)</f>
        <v>62</v>
      </c>
      <c r="F17" s="7">
        <v>1.5</v>
      </c>
      <c r="G17" s="7">
        <v>2</v>
      </c>
      <c r="H17" s="8">
        <f>ABS(F17*G17)</f>
        <v>3</v>
      </c>
      <c r="I17" s="8">
        <f>ABS((36-F5)*F17)</f>
        <v>39</v>
      </c>
      <c r="J17" s="7">
        <v>1.5</v>
      </c>
      <c r="K17" s="7">
        <v>2</v>
      </c>
      <c r="L17" s="8">
        <f>ABS(J17*K17)</f>
        <v>3</v>
      </c>
      <c r="M17" s="8">
        <f>ABS((34-F6)*J17)</f>
        <v>40.5</v>
      </c>
      <c r="N17" s="26">
        <f>ABS(E17+I17+M17)</f>
        <v>141.5</v>
      </c>
      <c r="O17" s="9"/>
    </row>
    <row r="18" spans="1:15" ht="18.75">
      <c r="A18" s="10" t="s">
        <v>5</v>
      </c>
      <c r="B18" s="10">
        <f>SUM(B13:B17)</f>
        <v>17.5</v>
      </c>
      <c r="C18" s="10"/>
      <c r="D18" s="10">
        <f aca="true" t="shared" si="0" ref="D18:N18">SUM(D13:D17)</f>
        <v>28</v>
      </c>
      <c r="E18" s="10">
        <f t="shared" si="0"/>
        <v>542.5</v>
      </c>
      <c r="F18" s="10">
        <f t="shared" si="0"/>
        <v>11</v>
      </c>
      <c r="G18" s="10"/>
      <c r="H18" s="10">
        <f t="shared" si="0"/>
        <v>22</v>
      </c>
      <c r="I18" s="10">
        <f t="shared" si="0"/>
        <v>286</v>
      </c>
      <c r="J18" s="10">
        <f t="shared" si="0"/>
        <v>12</v>
      </c>
      <c r="K18" s="10"/>
      <c r="L18" s="10">
        <f t="shared" si="0"/>
        <v>24</v>
      </c>
      <c r="M18" s="10">
        <f t="shared" si="0"/>
        <v>324</v>
      </c>
      <c r="N18" s="18">
        <f t="shared" si="0"/>
        <v>1152.5</v>
      </c>
      <c r="O18" s="10">
        <f>ABS(1152-N18)</f>
        <v>0.5</v>
      </c>
    </row>
    <row r="19" spans="1:15" ht="15.75">
      <c r="A19" s="13" t="s">
        <v>23</v>
      </c>
      <c r="B19" s="14"/>
      <c r="C19" s="14"/>
      <c r="D19" s="6">
        <f>ABS(B18+M5)</f>
        <v>29</v>
      </c>
      <c r="E19" s="14"/>
      <c r="F19" s="14"/>
      <c r="G19" s="14"/>
      <c r="H19" s="6">
        <f>ABS(F18+M5)</f>
        <v>22.5</v>
      </c>
      <c r="I19" s="14"/>
      <c r="J19" s="14"/>
      <c r="K19" s="14"/>
      <c r="L19" s="6">
        <f>ABS(J18+M5)</f>
        <v>23.5</v>
      </c>
      <c r="M19" s="14"/>
      <c r="N19" s="17">
        <f>ABS(D19+H19+L19)</f>
        <v>75</v>
      </c>
      <c r="O19" s="15"/>
    </row>
    <row r="20" spans="1:15" ht="15.75">
      <c r="A20" s="13" t="s">
        <v>27</v>
      </c>
      <c r="B20" s="14"/>
      <c r="C20" s="14"/>
      <c r="D20" s="16">
        <f>ABS(D19-D18)</f>
        <v>1</v>
      </c>
      <c r="E20" s="14"/>
      <c r="F20" s="14"/>
      <c r="G20" s="14"/>
      <c r="H20" s="11">
        <f>ABS(H18-H19)</f>
        <v>0.5</v>
      </c>
      <c r="I20" s="14"/>
      <c r="J20" s="14"/>
      <c r="K20" s="14"/>
      <c r="L20" s="11">
        <f>ABS(L19-L18)</f>
        <v>0.5</v>
      </c>
      <c r="M20" s="14"/>
      <c r="N20" s="11">
        <f>ABS(N19-D18-H18-L18)</f>
        <v>1</v>
      </c>
      <c r="O20" s="15"/>
    </row>
    <row r="21" ht="15.75">
      <c r="A21" s="1"/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zoomScale="75" zoomScaleNormal="75" zoomScalePageLayoutView="0" workbookViewId="0" topLeftCell="A1">
      <selection activeCell="K17" sqref="K17"/>
    </sheetView>
  </sheetViews>
  <sheetFormatPr defaultColWidth="11.421875" defaultRowHeight="15"/>
  <cols>
    <col min="1" max="1" width="22.7109375" style="0" customWidth="1"/>
    <col min="2" max="2" width="14.140625" style="0" customWidth="1"/>
    <col min="3" max="3" width="7.8515625" style="0" customWidth="1"/>
    <col min="7" max="7" width="6.421875" style="0" customWidth="1"/>
    <col min="11" max="11" width="6.7109375" style="0" customWidth="1"/>
  </cols>
  <sheetData>
    <row r="1" ht="21">
      <c r="G1" s="21" t="s">
        <v>29</v>
      </c>
    </row>
    <row r="3" spans="1:11" ht="15.75">
      <c r="A3" t="s">
        <v>30</v>
      </c>
      <c r="C3">
        <v>84</v>
      </c>
      <c r="E3" s="22" t="s">
        <v>16</v>
      </c>
      <c r="J3" s="22" t="s">
        <v>21</v>
      </c>
      <c r="K3" s="5"/>
    </row>
    <row r="4" spans="1:13" ht="15">
      <c r="A4" t="s">
        <v>31</v>
      </c>
      <c r="C4">
        <v>22</v>
      </c>
      <c r="E4" t="s">
        <v>17</v>
      </c>
      <c r="F4" s="3">
        <v>6</v>
      </c>
      <c r="G4" s="3"/>
      <c r="J4" t="s">
        <v>22</v>
      </c>
      <c r="M4" s="3">
        <v>24</v>
      </c>
    </row>
    <row r="5" spans="1:13" ht="15">
      <c r="A5" t="s">
        <v>32</v>
      </c>
      <c r="C5">
        <v>2</v>
      </c>
      <c r="E5" t="s">
        <v>18</v>
      </c>
      <c r="F5" s="3">
        <v>8</v>
      </c>
      <c r="G5" s="3"/>
      <c r="J5" t="s">
        <v>25</v>
      </c>
      <c r="M5">
        <f>ABS(M4/24*11.5)</f>
        <v>11.5</v>
      </c>
    </row>
    <row r="6" spans="1:13" ht="15">
      <c r="A6" t="s">
        <v>14</v>
      </c>
      <c r="E6" t="s">
        <v>19</v>
      </c>
      <c r="F6" s="3">
        <v>8</v>
      </c>
      <c r="G6" s="3"/>
      <c r="J6" t="s">
        <v>28</v>
      </c>
      <c r="M6">
        <f>ABS(1152+M5)</f>
        <v>1163.5</v>
      </c>
    </row>
    <row r="7" ht="15">
      <c r="A7" t="s">
        <v>15</v>
      </c>
    </row>
    <row r="9" ht="15">
      <c r="A9" s="3" t="s">
        <v>20</v>
      </c>
    </row>
    <row r="11" spans="1:15" ht="15.75">
      <c r="A11" s="1"/>
      <c r="B11" s="6"/>
      <c r="C11" s="6"/>
      <c r="D11" s="10" t="s">
        <v>8</v>
      </c>
      <c r="E11" s="8"/>
      <c r="F11" s="8"/>
      <c r="G11" s="8"/>
      <c r="H11" s="10" t="s">
        <v>9</v>
      </c>
      <c r="I11" s="8"/>
      <c r="J11" s="8"/>
      <c r="K11" s="8"/>
      <c r="L11" s="10" t="s">
        <v>10</v>
      </c>
      <c r="M11" s="8"/>
      <c r="N11" s="6" t="s">
        <v>5</v>
      </c>
      <c r="O11" s="11" t="s">
        <v>24</v>
      </c>
    </row>
    <row r="12" spans="1:15" ht="15.75">
      <c r="A12" s="2"/>
      <c r="B12" s="12" t="s">
        <v>12</v>
      </c>
      <c r="C12" s="12" t="s">
        <v>26</v>
      </c>
      <c r="D12" s="12" t="s">
        <v>13</v>
      </c>
      <c r="E12" s="12" t="s">
        <v>7</v>
      </c>
      <c r="F12" s="12" t="s">
        <v>6</v>
      </c>
      <c r="G12" s="12" t="s">
        <v>26</v>
      </c>
      <c r="H12" s="12" t="s">
        <v>13</v>
      </c>
      <c r="I12" s="12" t="s">
        <v>7</v>
      </c>
      <c r="J12" s="12" t="s">
        <v>6</v>
      </c>
      <c r="K12" s="12" t="s">
        <v>26</v>
      </c>
      <c r="L12" s="12" t="s">
        <v>13</v>
      </c>
      <c r="M12" s="12" t="s">
        <v>7</v>
      </c>
      <c r="N12" s="12" t="s">
        <v>11</v>
      </c>
      <c r="O12" s="9"/>
    </row>
    <row r="13" spans="1:15" ht="15.75">
      <c r="A13" s="6" t="s">
        <v>0</v>
      </c>
      <c r="B13" s="7">
        <v>10.5</v>
      </c>
      <c r="C13" s="7">
        <v>2</v>
      </c>
      <c r="D13" s="8">
        <f>ABS(B13*C13)</f>
        <v>21</v>
      </c>
      <c r="E13" s="8">
        <f>ABS((36-F4)*B13)</f>
        <v>315</v>
      </c>
      <c r="F13" s="7">
        <v>5</v>
      </c>
      <c r="G13" s="7">
        <v>2</v>
      </c>
      <c r="H13" s="8">
        <f>ABS(F13*G13)</f>
        <v>10</v>
      </c>
      <c r="I13" s="8">
        <f>ABS((36-F5)*F13)</f>
        <v>140</v>
      </c>
      <c r="J13" s="7">
        <v>6</v>
      </c>
      <c r="K13" s="7">
        <v>2</v>
      </c>
      <c r="L13" s="8">
        <f>ABS(J13*K13)</f>
        <v>12</v>
      </c>
      <c r="M13" s="8">
        <f>ABS((34-F6)*J13)</f>
        <v>156</v>
      </c>
      <c r="N13" s="26">
        <f>ABS(E13+I13+M13)</f>
        <v>611</v>
      </c>
      <c r="O13" s="9"/>
    </row>
    <row r="14" spans="1:15" ht="15.75">
      <c r="A14" s="6" t="s">
        <v>1</v>
      </c>
      <c r="B14" s="7">
        <v>3</v>
      </c>
      <c r="C14" s="7">
        <v>1</v>
      </c>
      <c r="D14" s="8">
        <f>ABS(B14*C14)</f>
        <v>3</v>
      </c>
      <c r="E14" s="8">
        <f>ABS((36-F4)*B14)</f>
        <v>90</v>
      </c>
      <c r="F14" s="7">
        <v>2</v>
      </c>
      <c r="G14" s="7">
        <v>2</v>
      </c>
      <c r="H14" s="8">
        <f>ABS(F14*G14)</f>
        <v>4</v>
      </c>
      <c r="I14" s="8">
        <f>ABS((36-F5)*F14)</f>
        <v>56</v>
      </c>
      <c r="J14" s="7">
        <v>2</v>
      </c>
      <c r="K14" s="7">
        <v>2</v>
      </c>
      <c r="L14" s="8">
        <f>ABS(J14*K14)</f>
        <v>4</v>
      </c>
      <c r="M14" s="8">
        <f>ABS((34-F6)*J14)</f>
        <v>52</v>
      </c>
      <c r="N14" s="26">
        <f>ABS(E14+I14+M14)</f>
        <v>198</v>
      </c>
      <c r="O14" s="9"/>
    </row>
    <row r="15" spans="1:15" ht="15.75">
      <c r="A15" s="6" t="s">
        <v>2</v>
      </c>
      <c r="B15" s="7">
        <v>0</v>
      </c>
      <c r="C15" s="7">
        <v>1</v>
      </c>
      <c r="D15" s="8">
        <f>ABS(B15*C15)</f>
        <v>0</v>
      </c>
      <c r="E15" s="8">
        <f>ABS((36-F4)*B15)</f>
        <v>0</v>
      </c>
      <c r="F15" s="7">
        <v>2</v>
      </c>
      <c r="G15" s="7">
        <v>2</v>
      </c>
      <c r="H15" s="8">
        <f>ABS(F15*G15)</f>
        <v>4</v>
      </c>
      <c r="I15" s="8">
        <f>ABS((36-F5)*F15)</f>
        <v>56</v>
      </c>
      <c r="J15" s="7">
        <v>2</v>
      </c>
      <c r="K15" s="7">
        <v>2</v>
      </c>
      <c r="L15" s="8">
        <f>ABS(J15*K15)</f>
        <v>4</v>
      </c>
      <c r="M15" s="8">
        <f>ABS((34-F6)*J15)</f>
        <v>52</v>
      </c>
      <c r="N15" s="26">
        <f>ABS(E15+I15+M15)</f>
        <v>108</v>
      </c>
      <c r="O15" s="9"/>
    </row>
    <row r="16" spans="1:15" ht="15.75">
      <c r="A16" s="6" t="s">
        <v>3</v>
      </c>
      <c r="B16" s="7">
        <v>1.5</v>
      </c>
      <c r="C16" s="7">
        <v>1</v>
      </c>
      <c r="D16" s="8">
        <f>ABS(B16*C16)</f>
        <v>1.5</v>
      </c>
      <c r="E16" s="8">
        <f>ABS((36-F4)*B16)</f>
        <v>45</v>
      </c>
      <c r="F16" s="7">
        <v>1.5</v>
      </c>
      <c r="G16" s="7">
        <v>1</v>
      </c>
      <c r="H16" s="8">
        <f>ABS(F16*G16)</f>
        <v>1.5</v>
      </c>
      <c r="I16" s="8">
        <f>ABS((36-F5)*F16)</f>
        <v>42</v>
      </c>
      <c r="J16" s="7">
        <v>1.5</v>
      </c>
      <c r="K16" s="7">
        <v>1</v>
      </c>
      <c r="L16" s="8">
        <f>ABS(J16*K16)</f>
        <v>1.5</v>
      </c>
      <c r="M16" s="8">
        <f>ABS((34-F6)*J16)</f>
        <v>39</v>
      </c>
      <c r="N16" s="26">
        <f>ABS(E16+I16+M16)</f>
        <v>126</v>
      </c>
      <c r="O16" s="9"/>
    </row>
    <row r="17" spans="1:15" ht="15.75">
      <c r="A17" s="6" t="s">
        <v>4</v>
      </c>
      <c r="B17" s="7">
        <v>1.5</v>
      </c>
      <c r="C17" s="7">
        <v>1</v>
      </c>
      <c r="D17" s="8">
        <f>ABS(B17*C17)</f>
        <v>1.5</v>
      </c>
      <c r="E17" s="8">
        <f>ABS((36-F4)*B17)</f>
        <v>45</v>
      </c>
      <c r="F17" s="7">
        <v>1.5</v>
      </c>
      <c r="G17" s="7">
        <v>2</v>
      </c>
      <c r="H17" s="8">
        <f>ABS(F17*G17)</f>
        <v>3</v>
      </c>
      <c r="I17" s="8">
        <f>ABS((36-F5)*F17)</f>
        <v>42</v>
      </c>
      <c r="J17" s="7">
        <v>1</v>
      </c>
      <c r="K17" s="7">
        <v>2</v>
      </c>
      <c r="L17" s="8">
        <f>ABS(J17*K17)</f>
        <v>2</v>
      </c>
      <c r="M17" s="8">
        <f>ABS((34-F6)*J17)</f>
        <v>26</v>
      </c>
      <c r="N17" s="26">
        <f>ABS(E17+I17+M17)</f>
        <v>113</v>
      </c>
      <c r="O17" s="9"/>
    </row>
    <row r="18" spans="1:15" ht="18.75">
      <c r="A18" s="10" t="s">
        <v>5</v>
      </c>
      <c r="B18" s="10">
        <f>SUM(B13:B17)</f>
        <v>16.5</v>
      </c>
      <c r="C18" s="10"/>
      <c r="D18" s="10">
        <f aca="true" t="shared" si="0" ref="D18:N18">SUM(D13:D17)</f>
        <v>27</v>
      </c>
      <c r="E18" s="10">
        <f t="shared" si="0"/>
        <v>495</v>
      </c>
      <c r="F18" s="10">
        <f t="shared" si="0"/>
        <v>12</v>
      </c>
      <c r="G18" s="10"/>
      <c r="H18" s="10">
        <f t="shared" si="0"/>
        <v>22.5</v>
      </c>
      <c r="I18" s="10">
        <f t="shared" si="0"/>
        <v>336</v>
      </c>
      <c r="J18" s="10">
        <f t="shared" si="0"/>
        <v>12.5</v>
      </c>
      <c r="K18" s="10"/>
      <c r="L18" s="10">
        <f t="shared" si="0"/>
        <v>23.5</v>
      </c>
      <c r="M18" s="10">
        <f t="shared" si="0"/>
        <v>325</v>
      </c>
      <c r="N18" s="18">
        <f t="shared" si="0"/>
        <v>1156</v>
      </c>
      <c r="O18" s="10">
        <f>ABS(1152-N18)</f>
        <v>4</v>
      </c>
    </row>
    <row r="19" spans="1:15" ht="15.75">
      <c r="A19" s="13" t="s">
        <v>23</v>
      </c>
      <c r="B19" s="14"/>
      <c r="C19" s="14"/>
      <c r="D19" s="6">
        <f>ABS(B18+M5)</f>
        <v>28</v>
      </c>
      <c r="E19" s="14"/>
      <c r="F19" s="14"/>
      <c r="G19" s="14"/>
      <c r="H19" s="6">
        <f>ABS(F18+M5)</f>
        <v>23.5</v>
      </c>
      <c r="I19" s="14"/>
      <c r="J19" s="14"/>
      <c r="K19" s="14"/>
      <c r="L19" s="6">
        <f>ABS(J18+M5)</f>
        <v>24</v>
      </c>
      <c r="M19" s="14"/>
      <c r="N19" s="17">
        <f>ABS(D19+H19+L19)</f>
        <v>75.5</v>
      </c>
      <c r="O19" s="15"/>
    </row>
    <row r="20" spans="1:15" ht="15.75">
      <c r="A20" s="13" t="s">
        <v>27</v>
      </c>
      <c r="B20" s="14"/>
      <c r="C20" s="14"/>
      <c r="D20" s="16">
        <f>ABS(D19-D18)</f>
        <v>1</v>
      </c>
      <c r="E20" s="14"/>
      <c r="F20" s="14"/>
      <c r="G20" s="14"/>
      <c r="H20" s="11">
        <f>ABS(H18-H19)</f>
        <v>1</v>
      </c>
      <c r="I20" s="14"/>
      <c r="J20" s="14"/>
      <c r="K20" s="14"/>
      <c r="L20" s="11">
        <f>ABS(L19-L18)</f>
        <v>0.5</v>
      </c>
      <c r="M20" s="14"/>
      <c r="N20" s="11">
        <f>ABS(N19-D18-H18-L18)</f>
        <v>2.5</v>
      </c>
      <c r="O20" s="15"/>
    </row>
    <row r="21" ht="15.75">
      <c r="A21" s="1"/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="75" zoomScaleNormal="75" zoomScalePageLayoutView="0" workbookViewId="0" topLeftCell="A1">
      <selection activeCell="C21" sqref="C21"/>
    </sheetView>
  </sheetViews>
  <sheetFormatPr defaultColWidth="11.421875" defaultRowHeight="15"/>
  <cols>
    <col min="1" max="1" width="18.8515625" style="0" customWidth="1"/>
    <col min="2" max="2" width="14.140625" style="0" customWidth="1"/>
    <col min="3" max="3" width="7.8515625" style="0" customWidth="1"/>
    <col min="7" max="7" width="6.421875" style="0" customWidth="1"/>
    <col min="11" max="11" width="6.7109375" style="0" customWidth="1"/>
  </cols>
  <sheetData>
    <row r="1" ht="21">
      <c r="G1" s="21" t="s">
        <v>29</v>
      </c>
    </row>
    <row r="3" spans="1:11" ht="15.75">
      <c r="A3" t="s">
        <v>30</v>
      </c>
      <c r="C3">
        <v>84</v>
      </c>
      <c r="E3" s="22" t="s">
        <v>16</v>
      </c>
      <c r="J3" s="5" t="s">
        <v>21</v>
      </c>
      <c r="K3" s="5"/>
    </row>
    <row r="4" spans="1:13" ht="15.75">
      <c r="A4" t="s">
        <v>31</v>
      </c>
      <c r="C4">
        <v>22</v>
      </c>
      <c r="E4" t="s">
        <v>17</v>
      </c>
      <c r="F4" s="20">
        <v>4</v>
      </c>
      <c r="G4" s="23"/>
      <c r="J4" t="s">
        <v>22</v>
      </c>
      <c r="M4" s="3">
        <v>24</v>
      </c>
    </row>
    <row r="5" spans="1:13" ht="15.75">
      <c r="A5" t="s">
        <v>32</v>
      </c>
      <c r="C5">
        <v>2</v>
      </c>
      <c r="E5" t="s">
        <v>18</v>
      </c>
      <c r="F5" s="20">
        <v>10</v>
      </c>
      <c r="G5" s="23"/>
      <c r="J5" t="s">
        <v>25</v>
      </c>
      <c r="M5">
        <f>ABS(M4/24*11.5)</f>
        <v>11.5</v>
      </c>
    </row>
    <row r="6" spans="1:13" ht="15.75">
      <c r="A6" t="s">
        <v>14</v>
      </c>
      <c r="E6" t="s">
        <v>19</v>
      </c>
      <c r="F6" s="20">
        <v>8</v>
      </c>
      <c r="G6" s="23"/>
      <c r="J6" t="s">
        <v>28</v>
      </c>
      <c r="M6">
        <f>ABS(1152+M5)</f>
        <v>1163.5</v>
      </c>
    </row>
    <row r="7" ht="15">
      <c r="A7" t="s">
        <v>15</v>
      </c>
    </row>
    <row r="9" spans="1:2" ht="15.75">
      <c r="A9" s="4" t="s">
        <v>20</v>
      </c>
      <c r="B9" s="3"/>
    </row>
    <row r="11" spans="1:15" ht="15" customHeight="1">
      <c r="A11" s="1"/>
      <c r="B11" s="6"/>
      <c r="C11" s="6"/>
      <c r="D11" s="10" t="s">
        <v>8</v>
      </c>
      <c r="E11" s="8"/>
      <c r="F11" s="8"/>
      <c r="G11" s="8"/>
      <c r="H11" s="10" t="s">
        <v>9</v>
      </c>
      <c r="I11" s="8"/>
      <c r="J11" s="8"/>
      <c r="K11" s="8"/>
      <c r="L11" s="10" t="s">
        <v>10</v>
      </c>
      <c r="M11" s="8"/>
      <c r="N11" s="6" t="s">
        <v>5</v>
      </c>
      <c r="O11" s="11" t="s">
        <v>24</v>
      </c>
    </row>
    <row r="12" spans="1:15" ht="15" customHeight="1">
      <c r="A12" s="2"/>
      <c r="B12" s="12" t="s">
        <v>12</v>
      </c>
      <c r="C12" s="12" t="s">
        <v>26</v>
      </c>
      <c r="D12" s="12" t="s">
        <v>13</v>
      </c>
      <c r="E12" s="12" t="s">
        <v>7</v>
      </c>
      <c r="F12" s="12" t="s">
        <v>6</v>
      </c>
      <c r="G12" s="12" t="s">
        <v>26</v>
      </c>
      <c r="H12" s="12" t="s">
        <v>13</v>
      </c>
      <c r="I12" s="12" t="s">
        <v>7</v>
      </c>
      <c r="J12" s="12" t="s">
        <v>6</v>
      </c>
      <c r="K12" s="12" t="s">
        <v>26</v>
      </c>
      <c r="L12" s="12" t="s">
        <v>13</v>
      </c>
      <c r="M12" s="12" t="s">
        <v>7</v>
      </c>
      <c r="N12" s="12" t="s">
        <v>11</v>
      </c>
      <c r="O12" s="9"/>
    </row>
    <row r="13" spans="1:15" ht="15" customHeight="1">
      <c r="A13" s="12" t="s">
        <v>0</v>
      </c>
      <c r="B13" s="7">
        <v>10.5</v>
      </c>
      <c r="C13" s="7">
        <v>2</v>
      </c>
      <c r="D13" s="8">
        <f>ABS(B13*C13)</f>
        <v>21</v>
      </c>
      <c r="E13" s="8">
        <f>ABS((36-F4)*B13)</f>
        <v>336</v>
      </c>
      <c r="F13" s="7">
        <v>3.5</v>
      </c>
      <c r="G13" s="7">
        <v>2</v>
      </c>
      <c r="H13" s="8">
        <f>ABS(F13*G13)</f>
        <v>7</v>
      </c>
      <c r="I13" s="8">
        <f>ABS((36-F5)*F13)</f>
        <v>91</v>
      </c>
      <c r="J13" s="7">
        <v>3.5</v>
      </c>
      <c r="K13" s="7">
        <v>2</v>
      </c>
      <c r="L13" s="8">
        <f>ABS(J13*K13)</f>
        <v>7</v>
      </c>
      <c r="M13" s="8">
        <f>ABS((34-F6)*J13)</f>
        <v>91</v>
      </c>
      <c r="N13" s="26">
        <f>ABS(E13+I13+M13)</f>
        <v>518</v>
      </c>
      <c r="O13" s="9"/>
    </row>
    <row r="14" spans="1:15" ht="15" customHeight="1">
      <c r="A14" s="12" t="s">
        <v>1</v>
      </c>
      <c r="B14" s="7">
        <v>3</v>
      </c>
      <c r="C14" s="7">
        <v>1</v>
      </c>
      <c r="D14" s="8">
        <f>ABS(B14*C14)</f>
        <v>3</v>
      </c>
      <c r="E14" s="8">
        <f>ABS((36-F4)*B14)</f>
        <v>96</v>
      </c>
      <c r="F14" s="7">
        <v>3</v>
      </c>
      <c r="G14" s="7">
        <v>2</v>
      </c>
      <c r="H14" s="8">
        <f>ABS(F14*G14)</f>
        <v>6</v>
      </c>
      <c r="I14" s="8">
        <f>ABS((36-F5)*F14)</f>
        <v>78</v>
      </c>
      <c r="J14" s="7">
        <v>3</v>
      </c>
      <c r="K14" s="7">
        <v>2</v>
      </c>
      <c r="L14" s="8">
        <f>ABS(J14*K14)</f>
        <v>6</v>
      </c>
      <c r="M14" s="8">
        <f>ABS((34-F6)*J14)</f>
        <v>78</v>
      </c>
      <c r="N14" s="26">
        <f>ABS(E14+I14+M14)</f>
        <v>252</v>
      </c>
      <c r="O14" s="9"/>
    </row>
    <row r="15" spans="1:15" ht="15" customHeight="1">
      <c r="A15" s="12" t="s">
        <v>2</v>
      </c>
      <c r="B15" s="7">
        <v>0</v>
      </c>
      <c r="C15" s="7">
        <v>1</v>
      </c>
      <c r="D15" s="8">
        <f>ABS(B15*C15)</f>
        <v>0</v>
      </c>
      <c r="E15" s="8">
        <f>ABS((36-F4)*B15)</f>
        <v>0</v>
      </c>
      <c r="F15" s="7">
        <v>2</v>
      </c>
      <c r="G15" s="7">
        <v>2</v>
      </c>
      <c r="H15" s="8">
        <f>ABS(F15*G15)</f>
        <v>4</v>
      </c>
      <c r="I15" s="8">
        <f>ABS((36-F5)*F15)</f>
        <v>52</v>
      </c>
      <c r="J15" s="7">
        <v>2</v>
      </c>
      <c r="K15" s="7">
        <v>2</v>
      </c>
      <c r="L15" s="8">
        <f>ABS(J15*K15)</f>
        <v>4</v>
      </c>
      <c r="M15" s="8">
        <f>ABS((34-F6)*J15)</f>
        <v>52</v>
      </c>
      <c r="N15" s="26">
        <f>ABS(E15+I15+M15)</f>
        <v>104</v>
      </c>
      <c r="O15" s="9"/>
    </row>
    <row r="16" spans="1:15" ht="15" customHeight="1">
      <c r="A16" s="12" t="s">
        <v>3</v>
      </c>
      <c r="B16" s="7">
        <v>2</v>
      </c>
      <c r="C16" s="7">
        <v>1</v>
      </c>
      <c r="D16" s="8">
        <f>ABS(B16*C16)</f>
        <v>2</v>
      </c>
      <c r="E16" s="8">
        <f>ABS((36-F4)*B16)</f>
        <v>64</v>
      </c>
      <c r="F16" s="7">
        <v>1.5</v>
      </c>
      <c r="G16" s="7">
        <v>2</v>
      </c>
      <c r="H16" s="8">
        <f>ABS(F16*G16)</f>
        <v>3</v>
      </c>
      <c r="I16" s="8">
        <f>ABS((36-F5)*F16)</f>
        <v>39</v>
      </c>
      <c r="J16" s="7">
        <v>1.5</v>
      </c>
      <c r="K16" s="7">
        <v>2</v>
      </c>
      <c r="L16" s="8">
        <f>ABS(J16*K16)</f>
        <v>3</v>
      </c>
      <c r="M16" s="8">
        <f>ABS((34-F6)*J16)</f>
        <v>39</v>
      </c>
      <c r="N16" s="26">
        <f>ABS(E16+I16+M16)</f>
        <v>142</v>
      </c>
      <c r="O16" s="9"/>
    </row>
    <row r="17" spans="1:15" ht="15" customHeight="1">
      <c r="A17" s="12" t="s">
        <v>4</v>
      </c>
      <c r="B17" s="7">
        <v>2</v>
      </c>
      <c r="C17" s="7">
        <v>1.5</v>
      </c>
      <c r="D17" s="8">
        <f>ABS(B17*C17)</f>
        <v>3</v>
      </c>
      <c r="E17" s="8">
        <f>ABS((36-F4)*B17)</f>
        <v>64</v>
      </c>
      <c r="F17" s="7">
        <v>1.5</v>
      </c>
      <c r="G17" s="7">
        <v>2</v>
      </c>
      <c r="H17" s="8">
        <f>ABS(F17*G17)</f>
        <v>3</v>
      </c>
      <c r="I17" s="8">
        <f>ABS((36-F5)*F17)</f>
        <v>39</v>
      </c>
      <c r="J17" s="7">
        <v>1.5</v>
      </c>
      <c r="K17" s="7">
        <v>2</v>
      </c>
      <c r="L17" s="8">
        <f>ABS(J17*K17)</f>
        <v>3</v>
      </c>
      <c r="M17" s="8">
        <f>ABS((34-F6)*J17)</f>
        <v>39</v>
      </c>
      <c r="N17" s="26">
        <f>ABS(E17+I17+M17)</f>
        <v>142</v>
      </c>
      <c r="O17" s="9"/>
    </row>
    <row r="18" spans="1:15" ht="15" customHeight="1">
      <c r="A18" s="24" t="s">
        <v>5</v>
      </c>
      <c r="B18" s="10">
        <f>SUM(B13:B17)</f>
        <v>17.5</v>
      </c>
      <c r="C18" s="10"/>
      <c r="D18" s="10">
        <f aca="true" t="shared" si="0" ref="D18:N18">SUM(D13:D17)</f>
        <v>29</v>
      </c>
      <c r="E18" s="10">
        <f t="shared" si="0"/>
        <v>560</v>
      </c>
      <c r="F18" s="10">
        <f t="shared" si="0"/>
        <v>11.5</v>
      </c>
      <c r="G18" s="10"/>
      <c r="H18" s="10">
        <f t="shared" si="0"/>
        <v>23</v>
      </c>
      <c r="I18" s="10">
        <f t="shared" si="0"/>
        <v>299</v>
      </c>
      <c r="J18" s="10">
        <f t="shared" si="0"/>
        <v>11.5</v>
      </c>
      <c r="K18" s="10"/>
      <c r="L18" s="10">
        <f t="shared" si="0"/>
        <v>23</v>
      </c>
      <c r="M18" s="10">
        <f t="shared" si="0"/>
        <v>299</v>
      </c>
      <c r="N18" s="18">
        <f t="shared" si="0"/>
        <v>1158</v>
      </c>
      <c r="O18" s="10">
        <f>ABS(1152-N18)</f>
        <v>6</v>
      </c>
    </row>
    <row r="19" spans="1:15" ht="15" customHeight="1">
      <c r="A19" s="25" t="s">
        <v>23</v>
      </c>
      <c r="B19" s="14"/>
      <c r="C19" s="14"/>
      <c r="D19" s="6">
        <f>ABS(B18+M5)</f>
        <v>29</v>
      </c>
      <c r="E19" s="14"/>
      <c r="F19" s="14"/>
      <c r="G19" s="14"/>
      <c r="H19" s="6">
        <f>ABS(F18+M5)</f>
        <v>23</v>
      </c>
      <c r="I19" s="14"/>
      <c r="J19" s="14"/>
      <c r="K19" s="14"/>
      <c r="L19" s="6">
        <f>ABS(J18+M5)</f>
        <v>23</v>
      </c>
      <c r="M19" s="14"/>
      <c r="N19" s="17">
        <f>ABS(D19+H19+L19)</f>
        <v>75</v>
      </c>
      <c r="O19" s="15"/>
    </row>
    <row r="20" spans="1:15" ht="15" customHeight="1">
      <c r="A20" s="25" t="s">
        <v>27</v>
      </c>
      <c r="B20" s="14"/>
      <c r="C20" s="14"/>
      <c r="D20" s="16">
        <f>ABS(D19-D18)</f>
        <v>0</v>
      </c>
      <c r="E20" s="14"/>
      <c r="F20" s="14"/>
      <c r="G20" s="14"/>
      <c r="H20" s="11">
        <f>ABS(H18-H19)</f>
        <v>0</v>
      </c>
      <c r="I20" s="14"/>
      <c r="J20" s="14"/>
      <c r="K20" s="14"/>
      <c r="L20" s="11">
        <f>ABS(L19-L18)</f>
        <v>0</v>
      </c>
      <c r="M20" s="14"/>
      <c r="N20" s="11">
        <f>ABS(N19-D18-H18-L18)</f>
        <v>0</v>
      </c>
      <c r="O20" s="15"/>
    </row>
    <row r="21" ht="15.75">
      <c r="A21" s="1"/>
    </row>
  </sheetData>
  <sheetProtection/>
  <printOptions horizontalCentered="1" vertic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Nationale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Lycée Condorcet</dc:creator>
  <cp:keywords/>
  <dc:description/>
  <cp:lastModifiedBy>GODEAU</cp:lastModifiedBy>
  <cp:lastPrinted>2009-01-31T10:25:18Z</cp:lastPrinted>
  <dcterms:created xsi:type="dcterms:W3CDTF">2009-01-30T10:06:14Z</dcterms:created>
  <dcterms:modified xsi:type="dcterms:W3CDTF">2009-01-31T10:59:13Z</dcterms:modified>
  <cp:category/>
  <cp:version/>
  <cp:contentType/>
  <cp:contentStatus/>
</cp:coreProperties>
</file>